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orceau/Documents/Aider les autres/Chez Yvonne/Dossier Fabrique de Territoire/"/>
    </mc:Choice>
  </mc:AlternateContent>
  <xr:revisionPtr revIDLastSave="0" documentId="13_ncr:1_{D257449D-3947-064A-B49A-814E2CD8DE3D}" xr6:coauthVersionLast="45" xr6:coauthVersionMax="45" xr10:uidLastSave="{00000000-0000-0000-0000-000000000000}"/>
  <bookViews>
    <workbookView xWindow="2960" yWindow="680" windowWidth="27420" windowHeight="18620" xr2:uid="{5390BF74-1824-49C1-A527-F3BF03362280}"/>
  </bookViews>
  <sheets>
    <sheet name="BUDGET 2020-2023" sheetId="1" r:id="rId1"/>
    <sheet name="COMPTE RESULTAT 2020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8" i="2"/>
  <c r="D10" i="2"/>
  <c r="D27" i="2"/>
  <c r="D29" i="2"/>
  <c r="D31" i="2"/>
  <c r="D33" i="2"/>
  <c r="D35" i="2"/>
  <c r="D37" i="2"/>
  <c r="D39" i="2"/>
  <c r="D42" i="2"/>
  <c r="D47" i="2"/>
  <c r="B6" i="2"/>
  <c r="B10" i="2"/>
  <c r="B15" i="2"/>
  <c r="B20" i="2"/>
  <c r="B23" i="2"/>
  <c r="B27" i="2"/>
  <c r="B29" i="2"/>
  <c r="B31" i="2"/>
  <c r="B33" i="2"/>
  <c r="B35" i="2"/>
  <c r="B39" i="2"/>
  <c r="B42" i="2"/>
  <c r="B47" i="2"/>
  <c r="I6" i="1"/>
  <c r="I10" i="1"/>
  <c r="I29" i="1"/>
  <c r="I27" i="1"/>
  <c r="I8" i="1"/>
  <c r="I31" i="1"/>
  <c r="I33" i="1"/>
  <c r="I35" i="1"/>
  <c r="I37" i="1"/>
  <c r="I39" i="1"/>
  <c r="I42" i="1"/>
  <c r="I47" i="1"/>
  <c r="D23" i="1"/>
  <c r="D15" i="1"/>
  <c r="D6" i="1"/>
  <c r="D10" i="1"/>
  <c r="D20" i="1"/>
  <c r="D27" i="1"/>
  <c r="D29" i="1"/>
  <c r="D31" i="1"/>
  <c r="D33" i="1"/>
  <c r="D35" i="1"/>
  <c r="D39" i="1"/>
  <c r="D42" i="1"/>
  <c r="D47" i="1"/>
  <c r="I49" i="1"/>
  <c r="H6" i="1"/>
  <c r="H10" i="1"/>
  <c r="H29" i="1"/>
  <c r="H27" i="1"/>
  <c r="H8" i="1"/>
  <c r="H31" i="1"/>
  <c r="H33" i="1"/>
  <c r="H35" i="1"/>
  <c r="H37" i="1"/>
  <c r="H39" i="1"/>
  <c r="H42" i="1"/>
  <c r="H47" i="1"/>
  <c r="C29" i="1"/>
  <c r="C27" i="1"/>
  <c r="C31" i="1"/>
  <c r="C6" i="1"/>
  <c r="C10" i="1"/>
  <c r="C15" i="1"/>
  <c r="C20" i="1"/>
  <c r="C23" i="1"/>
  <c r="C33" i="1"/>
  <c r="C35" i="1"/>
  <c r="C39" i="1"/>
  <c r="C42" i="1"/>
  <c r="C47" i="1"/>
  <c r="H49" i="1"/>
  <c r="G8" i="1"/>
  <c r="G10" i="1"/>
  <c r="G6" i="1"/>
  <c r="G27" i="1"/>
  <c r="G29" i="1"/>
  <c r="G31" i="1"/>
  <c r="G33" i="1"/>
  <c r="G35" i="1"/>
  <c r="G37" i="1"/>
  <c r="G39" i="1"/>
  <c r="G42" i="1"/>
  <c r="G47" i="1"/>
  <c r="B6" i="1"/>
  <c r="B10" i="1"/>
  <c r="B15" i="1"/>
  <c r="B20" i="1"/>
  <c r="B23" i="1"/>
  <c r="B27" i="1"/>
  <c r="B29" i="1"/>
  <c r="B31" i="1"/>
  <c r="B33" i="1"/>
  <c r="B35" i="1"/>
  <c r="B39" i="1"/>
  <c r="B42" i="1"/>
  <c r="B47" i="1"/>
  <c r="G49" i="1"/>
  <c r="J6" i="1"/>
  <c r="J8" i="1"/>
  <c r="J10" i="1"/>
  <c r="J27" i="1"/>
  <c r="J29" i="1"/>
  <c r="J31" i="1"/>
  <c r="J33" i="1"/>
  <c r="J35" i="1"/>
  <c r="J37" i="1"/>
  <c r="J39" i="1"/>
  <c r="J42" i="1"/>
  <c r="J47" i="1"/>
  <c r="E6" i="1"/>
  <c r="E10" i="1"/>
  <c r="E15" i="1"/>
  <c r="E20" i="1"/>
  <c r="E23" i="1"/>
  <c r="E27" i="1"/>
  <c r="E29" i="1"/>
  <c r="E31" i="1"/>
  <c r="E33" i="1"/>
  <c r="E35" i="1"/>
  <c r="E39" i="1"/>
  <c r="E42" i="1"/>
  <c r="E47" i="1"/>
  <c r="J49" i="1"/>
</calcChain>
</file>

<file path=xl/sharedStrings.xml><?xml version="1.0" encoding="utf-8"?>
<sst xmlns="http://schemas.openxmlformats.org/spreadsheetml/2006/main" count="158" uniqueCount="83">
  <si>
    <t>EXERCICE</t>
  </si>
  <si>
    <t xml:space="preserve">CHARGES </t>
  </si>
  <si>
    <t xml:space="preserve">PRODUITS </t>
  </si>
  <si>
    <t xml:space="preserve">60 - Achat </t>
  </si>
  <si>
    <t>70 - Vente de produits finis, de marchandises, prestation de services</t>
  </si>
  <si>
    <t>Prestations de services</t>
  </si>
  <si>
    <t xml:space="preserve">Ventes </t>
  </si>
  <si>
    <t>Achats matières et fournitures</t>
  </si>
  <si>
    <t>73 - Dotations et produits de tarification</t>
  </si>
  <si>
    <t>Autres fournitures</t>
  </si>
  <si>
    <t>Tarifications</t>
  </si>
  <si>
    <t>61 - Services extérieurs</t>
  </si>
  <si>
    <t>74 - Subventions d'exploitation</t>
  </si>
  <si>
    <t xml:space="preserve">Locations </t>
  </si>
  <si>
    <t>Etat - Fabrique de Territoire</t>
  </si>
  <si>
    <t>Entretien et réparation</t>
  </si>
  <si>
    <t>Assurance</t>
  </si>
  <si>
    <t>Autres ministères</t>
  </si>
  <si>
    <t>Documentation</t>
  </si>
  <si>
    <t>Région</t>
  </si>
  <si>
    <t>62 - Autres services extérieurs</t>
  </si>
  <si>
    <t>Rémunérations intermédiaires, honoraires, vacations</t>
  </si>
  <si>
    <t>Département</t>
  </si>
  <si>
    <t>Publicité, publications</t>
  </si>
  <si>
    <t>Déplacements, missions</t>
  </si>
  <si>
    <t>Intercommunalité : EPCI</t>
  </si>
  <si>
    <t>Services bancaires, autres</t>
  </si>
  <si>
    <t>63 - Impôts et taxes</t>
  </si>
  <si>
    <t>CARSAT</t>
  </si>
  <si>
    <t>Impôts et taxes sur rémunérations</t>
  </si>
  <si>
    <t>Autres impôts et taxes</t>
  </si>
  <si>
    <t>CAF des Côtes d'Armor</t>
  </si>
  <si>
    <t>64 - Charges de personnel</t>
  </si>
  <si>
    <t>Rémunération des personnels</t>
  </si>
  <si>
    <t>Fonds européens</t>
  </si>
  <si>
    <t>Charges sociales</t>
  </si>
  <si>
    <t>Autres charges de personnel</t>
  </si>
  <si>
    <t>ASP / emploi aidés</t>
  </si>
  <si>
    <t>Autres établissements publics</t>
  </si>
  <si>
    <t>Aides privées</t>
  </si>
  <si>
    <t>65 - Autres charges de gestion courante</t>
  </si>
  <si>
    <t>75 - Autres produits de gestion courante</t>
  </si>
  <si>
    <t>Autres charges de gestion courante</t>
  </si>
  <si>
    <t>Dont cotisations, dons manuels ou leges</t>
  </si>
  <si>
    <t>66 - Charges financières</t>
  </si>
  <si>
    <t>76 - Produits financiers</t>
  </si>
  <si>
    <t>Charges financières</t>
  </si>
  <si>
    <t>Produits financier</t>
  </si>
  <si>
    <t>67 - Charges exceptionnelles</t>
  </si>
  <si>
    <t>77 -  Produits exceptionnels</t>
  </si>
  <si>
    <t>Charges exceptionnelles</t>
  </si>
  <si>
    <t>Produits exceptionnels</t>
  </si>
  <si>
    <t>68 - Dotations aux amortissements et provisions et engagements à réaliser sur ressources affectées</t>
  </si>
  <si>
    <t>78 - Report ressources non utilisées d'opérations antérieures</t>
  </si>
  <si>
    <t>Dotations et provisions et engagements</t>
  </si>
  <si>
    <t xml:space="preserve">Reports des années antérieures </t>
  </si>
  <si>
    <t>69 - Impôts sur les bénéfices; participation des salariés</t>
  </si>
  <si>
    <t>79 - Transfert de charges</t>
  </si>
  <si>
    <t>Impôts sur les bénéfices; participation des salariés</t>
  </si>
  <si>
    <t>Transfert de charges</t>
  </si>
  <si>
    <t xml:space="preserve">    Ressources propres </t>
  </si>
  <si>
    <t>Ressources propres</t>
  </si>
  <si>
    <t xml:space="preserve">T O T A L  D E S  C H A R G E S </t>
  </si>
  <si>
    <t>T O T A L  D E S  P R O D U I T S</t>
  </si>
  <si>
    <t>CONTRIBUTIONS VOLONTAIRES</t>
  </si>
  <si>
    <t>86 - Emplois des contributions volontaires en nature</t>
  </si>
  <si>
    <t>87 - Contributions volontaires en nature</t>
  </si>
  <si>
    <t>860 - Secours en nature</t>
  </si>
  <si>
    <t>870  - Bénévolat</t>
  </si>
  <si>
    <t>861 - Mise à disposition gratuite de biens et services</t>
  </si>
  <si>
    <t>871 - Prestations en nature</t>
  </si>
  <si>
    <t>862 - Prestations</t>
  </si>
  <si>
    <t>864 - Personnel bénévole</t>
  </si>
  <si>
    <t>875 - Dons en nature</t>
  </si>
  <si>
    <t xml:space="preserve">T O T A L GENERAL  D E S  C H A R G E S </t>
  </si>
  <si>
    <t>T O T A L  GENERAL D E S  P R O D U I T S</t>
  </si>
  <si>
    <t>Véfication de l'équilibre</t>
  </si>
  <si>
    <t xml:space="preserve">Nom de l'ORGANISME </t>
  </si>
  <si>
    <t>TIERS-LIEU ASSOCIATIF #CHEZYVONNE</t>
  </si>
  <si>
    <t>2020-2023</t>
  </si>
  <si>
    <t xml:space="preserve">nom de l'ORGANISME </t>
  </si>
  <si>
    <t>CHEZ YVONNE</t>
  </si>
  <si>
    <t>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</si>
</sst>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 indent="1"/>
    </xf>
    <xf numFmtId="4" fontId="5" fillId="4" borderId="7" xfId="0" applyNumberFormat="1" applyFont="1" applyFill="1" applyBorder="1" applyAlignment="1">
      <alignment horizontal="righ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indent="2"/>
    </xf>
    <xf numFmtId="4" fontId="2" fillId="0" borderId="9" xfId="0" applyNumberFormat="1" applyFont="1" applyBorder="1" applyAlignment="1" applyProtection="1">
      <alignment horizontal="right" vertical="center" indent="1"/>
      <protection locked="0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0" fontId="2" fillId="0" borderId="11" xfId="0" applyFont="1" applyBorder="1" applyAlignment="1" applyProtection="1">
      <alignment horizontal="left" vertical="center" indent="2"/>
      <protection locked="0"/>
    </xf>
    <xf numFmtId="4" fontId="2" fillId="0" borderId="12" xfId="0" applyNumberFormat="1" applyFont="1" applyBorder="1" applyAlignment="1" applyProtection="1">
      <alignment horizontal="right" vertical="center" indent="1"/>
      <protection locked="0"/>
    </xf>
    <xf numFmtId="0" fontId="4" fillId="4" borderId="8" xfId="0" applyFont="1" applyFill="1" applyBorder="1" applyAlignment="1">
      <alignment horizontal="left" vertical="center" wrapText="1" indent="1"/>
    </xf>
    <xf numFmtId="4" fontId="5" fillId="4" borderId="9" xfId="0" applyNumberFormat="1" applyFont="1" applyFill="1" applyBorder="1" applyAlignment="1">
      <alignment horizontal="right" vertical="center" indent="1"/>
    </xf>
    <xf numFmtId="0" fontId="4" fillId="4" borderId="8" xfId="0" applyFont="1" applyFill="1" applyBorder="1" applyAlignment="1">
      <alignment horizontal="left" vertical="center" indent="1"/>
    </xf>
    <xf numFmtId="0" fontId="2" fillId="0" borderId="8" xfId="0" applyFont="1" applyBorder="1" applyAlignment="1" applyProtection="1">
      <alignment horizontal="left" vertical="center" indent="2"/>
      <protection locked="0"/>
    </xf>
    <xf numFmtId="4" fontId="2" fillId="0" borderId="13" xfId="0" applyNumberFormat="1" applyFont="1" applyBorder="1" applyAlignment="1" applyProtection="1">
      <alignment horizontal="right" vertical="center" indent="1"/>
      <protection locked="0"/>
    </xf>
    <xf numFmtId="4" fontId="2" fillId="0" borderId="14" xfId="0" applyNumberFormat="1" applyFont="1" applyBorder="1" applyAlignment="1" applyProtection="1">
      <alignment horizontal="right" vertical="center" indent="1"/>
      <protection locked="0"/>
    </xf>
    <xf numFmtId="0" fontId="2" fillId="5" borderId="15" xfId="0" applyFont="1" applyFill="1" applyBorder="1" applyAlignment="1">
      <alignment horizontal="left" vertical="center" indent="2"/>
    </xf>
    <xf numFmtId="0" fontId="2" fillId="5" borderId="16" xfId="0" applyFont="1" applyFill="1" applyBorder="1" applyAlignment="1">
      <alignment horizontal="left" vertical="center" indent="2"/>
    </xf>
    <xf numFmtId="0" fontId="4" fillId="3" borderId="12" xfId="0" applyFont="1" applyFill="1" applyBorder="1" applyAlignment="1">
      <alignment vertical="center"/>
    </xf>
    <xf numFmtId="165" fontId="5" fillId="3" borderId="14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indent="2"/>
    </xf>
    <xf numFmtId="3" fontId="6" fillId="6" borderId="17" xfId="0" applyNumberFormat="1" applyFont="1" applyFill="1" applyBorder="1" applyAlignment="1">
      <alignment horizontal="center" vertical="center"/>
    </xf>
    <xf numFmtId="4" fontId="6" fillId="6" borderId="18" xfId="0" applyNumberFormat="1" applyFont="1" applyFill="1" applyBorder="1" applyAlignment="1">
      <alignment horizontal="right" vertical="center" indent="1"/>
    </xf>
    <xf numFmtId="3" fontId="6" fillId="6" borderId="15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 indent="1"/>
    </xf>
    <xf numFmtId="0" fontId="4" fillId="0" borderId="8" xfId="0" applyFont="1" applyBorder="1" applyAlignment="1">
      <alignment horizontal="left" vertical="center" indent="1"/>
    </xf>
    <xf numFmtId="4" fontId="5" fillId="0" borderId="9" xfId="0" applyNumberFormat="1" applyFont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2" fillId="0" borderId="9" xfId="0" applyNumberFormat="1" applyFont="1" applyBorder="1" applyAlignment="1">
      <alignment horizontal="right" vertical="center" inden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 indent="1"/>
    </xf>
    <xf numFmtId="4" fontId="5" fillId="7" borderId="7" xfId="0" applyNumberFormat="1" applyFont="1" applyFill="1" applyBorder="1" applyAlignment="1">
      <alignment horizontal="right" vertical="center" inden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" fontId="2" fillId="0" borderId="19" xfId="0" applyNumberFormat="1" applyFont="1" applyBorder="1" applyAlignment="1" applyProtection="1">
      <alignment horizontal="right" vertical="center" indent="1"/>
      <protection locked="0"/>
    </xf>
    <xf numFmtId="4" fontId="2" fillId="0" borderId="16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0" xfId="0" applyFont="1" applyAlignment="1" applyProtection="1">
      <alignment horizontal="left" vertical="center" indent="2"/>
      <protection locked="0"/>
    </xf>
    <xf numFmtId="4" fontId="2" fillId="0" borderId="0" xfId="0" applyNumberFormat="1" applyFont="1" applyAlignment="1">
      <alignment horizontal="right" vertical="center" indent="1"/>
    </xf>
    <xf numFmtId="0" fontId="2" fillId="0" borderId="20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69A5-8D7A-47C6-95B7-2A4FBBBCBDA7}">
  <dimension ref="A1:Y49"/>
  <sheetViews>
    <sheetView tabSelected="1" workbookViewId="0"/>
  </sheetViews>
  <sheetFormatPr baseColWidth="10" defaultColWidth="11.5" defaultRowHeight="12" x14ac:dyDescent="0.2"/>
  <cols>
    <col min="1" max="1" width="46.6640625" style="1" customWidth="1"/>
    <col min="2" max="5" width="13.33203125" style="1" customWidth="1"/>
    <col min="6" max="6" width="45.83203125" style="1" customWidth="1"/>
    <col min="7" max="10" width="13.33203125" style="1" customWidth="1"/>
    <col min="11" max="25" width="11.5" style="2"/>
    <col min="26" max="16384" width="11.5" style="1"/>
  </cols>
  <sheetData>
    <row r="1" spans="1:10" ht="46" customHeight="1" x14ac:dyDescent="0.2">
      <c r="A1" s="51" t="s">
        <v>77</v>
      </c>
      <c r="B1" s="54" t="s">
        <v>78</v>
      </c>
      <c r="C1" s="55"/>
      <c r="D1" s="55"/>
      <c r="E1" s="55"/>
      <c r="F1" s="55"/>
      <c r="G1" s="55"/>
      <c r="H1" s="56"/>
      <c r="I1" s="2"/>
      <c r="J1" s="2"/>
    </row>
    <row r="2" spans="1:10" ht="7.5" customHeight="1" x14ac:dyDescent="0.2"/>
    <row r="3" spans="1:10" ht="18.75" customHeight="1" x14ac:dyDescent="0.2">
      <c r="A3" s="3" t="s">
        <v>0</v>
      </c>
      <c r="B3" s="57" t="s">
        <v>79</v>
      </c>
      <c r="C3" s="58"/>
      <c r="D3" s="59"/>
      <c r="E3" s="59"/>
    </row>
    <row r="4" spans="1:10" ht="9" customHeight="1" x14ac:dyDescent="0.2">
      <c r="A4" s="3"/>
      <c r="B4" s="3"/>
      <c r="C4" s="3"/>
      <c r="D4" s="3"/>
      <c r="E4" s="3"/>
    </row>
    <row r="5" spans="1:10" ht="18" customHeight="1" x14ac:dyDescent="0.2">
      <c r="A5" s="4" t="s">
        <v>1</v>
      </c>
      <c r="B5" s="5">
        <v>2020</v>
      </c>
      <c r="C5" s="6">
        <v>2021</v>
      </c>
      <c r="D5" s="6">
        <v>2022</v>
      </c>
      <c r="E5" s="7">
        <v>2023</v>
      </c>
      <c r="F5" s="4" t="s">
        <v>2</v>
      </c>
      <c r="G5" s="8">
        <v>2020</v>
      </c>
      <c r="H5" s="8">
        <v>2021</v>
      </c>
      <c r="I5" s="5">
        <v>2022</v>
      </c>
      <c r="J5" s="5">
        <v>2023</v>
      </c>
    </row>
    <row r="6" spans="1:10" ht="23.25" customHeight="1" x14ac:dyDescent="0.2">
      <c r="A6" s="9" t="s">
        <v>3</v>
      </c>
      <c r="B6" s="10">
        <f>SUM(B7:B9)</f>
        <v>8266.869999999999</v>
      </c>
      <c r="C6" s="10">
        <f>SUM(C7:C9)</f>
        <v>10000</v>
      </c>
      <c r="D6" s="10">
        <f t="shared" ref="D6:E6" si="0">SUM(D7:D9)</f>
        <v>15000</v>
      </c>
      <c r="E6" s="10">
        <f t="shared" si="0"/>
        <v>10000</v>
      </c>
      <c r="F6" s="11" t="s">
        <v>4</v>
      </c>
      <c r="G6" s="10">
        <f>G7</f>
        <v>1411.52</v>
      </c>
      <c r="H6" s="10">
        <f>H7</f>
        <v>7000</v>
      </c>
      <c r="I6" s="10">
        <f t="shared" ref="I6:J6" si="1">I7</f>
        <v>17000</v>
      </c>
      <c r="J6" s="10">
        <f t="shared" si="1"/>
        <v>33000</v>
      </c>
    </row>
    <row r="7" spans="1:10" ht="15.75" customHeight="1" x14ac:dyDescent="0.2">
      <c r="A7" s="12" t="s">
        <v>5</v>
      </c>
      <c r="B7" s="13">
        <v>5720</v>
      </c>
      <c r="C7" s="13">
        <v>7000</v>
      </c>
      <c r="D7" s="14">
        <v>12300</v>
      </c>
      <c r="E7" s="14">
        <v>7750</v>
      </c>
      <c r="F7" s="15" t="s">
        <v>6</v>
      </c>
      <c r="G7" s="13">
        <v>1411.52</v>
      </c>
      <c r="H7" s="13">
        <v>7000</v>
      </c>
      <c r="I7" s="13">
        <v>17000</v>
      </c>
      <c r="J7" s="13">
        <v>33000</v>
      </c>
    </row>
    <row r="8" spans="1:10" ht="15.75" customHeight="1" x14ac:dyDescent="0.2">
      <c r="A8" s="12" t="s">
        <v>7</v>
      </c>
      <c r="B8" s="13">
        <v>2546.87</v>
      </c>
      <c r="C8" s="13">
        <v>2500</v>
      </c>
      <c r="D8" s="16">
        <v>2500</v>
      </c>
      <c r="E8" s="16">
        <v>2000</v>
      </c>
      <c r="F8" s="17" t="s">
        <v>8</v>
      </c>
      <c r="G8" s="18">
        <f>G9</f>
        <v>0</v>
      </c>
      <c r="H8" s="18">
        <f>H9</f>
        <v>0</v>
      </c>
      <c r="I8" s="18">
        <f t="shared" ref="I8:J8" si="2">I9</f>
        <v>0</v>
      </c>
      <c r="J8" s="18">
        <f t="shared" si="2"/>
        <v>0</v>
      </c>
    </row>
    <row r="9" spans="1:10" ht="15.75" customHeight="1" x14ac:dyDescent="0.2">
      <c r="A9" s="12" t="s">
        <v>9</v>
      </c>
      <c r="B9" s="13">
        <v>0</v>
      </c>
      <c r="C9" s="13">
        <v>500</v>
      </c>
      <c r="D9" s="14">
        <v>200</v>
      </c>
      <c r="E9" s="14">
        <v>250</v>
      </c>
      <c r="F9" s="15" t="s">
        <v>10</v>
      </c>
      <c r="G9" s="13"/>
      <c r="H9" s="13"/>
      <c r="I9" s="13"/>
      <c r="J9" s="13"/>
    </row>
    <row r="10" spans="1:10" ht="15.75" customHeight="1" x14ac:dyDescent="0.2">
      <c r="A10" s="19" t="s">
        <v>11</v>
      </c>
      <c r="B10" s="18">
        <f>SUM(B11:B14)</f>
        <v>307</v>
      </c>
      <c r="C10" s="18">
        <f>SUM(C11:C14)</f>
        <v>2000</v>
      </c>
      <c r="D10" s="18">
        <f>SUM(D11:D14)</f>
        <v>3050</v>
      </c>
      <c r="E10" s="18">
        <f>SUM(E11:E14)</f>
        <v>4050</v>
      </c>
      <c r="F10" s="19" t="s">
        <v>12</v>
      </c>
      <c r="G10" s="18">
        <f>SUM(G11:G26)</f>
        <v>42000</v>
      </c>
      <c r="H10" s="18">
        <f>SUM(H11:H26)</f>
        <v>62000</v>
      </c>
      <c r="I10" s="18">
        <f>SUM(I11:I26)</f>
        <v>87000</v>
      </c>
      <c r="J10" s="18">
        <f>SUM(J11:J26)</f>
        <v>70000</v>
      </c>
    </row>
    <row r="11" spans="1:10" ht="15.75" customHeight="1" x14ac:dyDescent="0.2">
      <c r="A11" s="12" t="s">
        <v>13</v>
      </c>
      <c r="B11" s="13">
        <v>307</v>
      </c>
      <c r="C11" s="13">
        <v>1450</v>
      </c>
      <c r="D11" s="16">
        <v>2500</v>
      </c>
      <c r="E11" s="16">
        <v>3500</v>
      </c>
      <c r="F11" s="20" t="s">
        <v>14</v>
      </c>
      <c r="G11" s="13"/>
      <c r="H11" s="13">
        <v>25000</v>
      </c>
      <c r="I11" s="13">
        <v>50000</v>
      </c>
      <c r="J11" s="13">
        <v>50000</v>
      </c>
    </row>
    <row r="12" spans="1:10" ht="15.75" customHeight="1" x14ac:dyDescent="0.2">
      <c r="A12" s="12" t="s">
        <v>15</v>
      </c>
      <c r="B12" s="13"/>
      <c r="C12" s="13">
        <v>200</v>
      </c>
      <c r="D12" s="16">
        <v>200</v>
      </c>
      <c r="E12" s="16">
        <v>200</v>
      </c>
      <c r="F12" s="20" t="s">
        <v>17</v>
      </c>
      <c r="G12" s="13"/>
      <c r="H12" s="13"/>
      <c r="I12" s="13"/>
      <c r="J12" s="13"/>
    </row>
    <row r="13" spans="1:10" ht="15.75" customHeight="1" x14ac:dyDescent="0.2">
      <c r="A13" s="12" t="s">
        <v>16</v>
      </c>
      <c r="B13" s="13"/>
      <c r="C13" s="13">
        <v>50</v>
      </c>
      <c r="D13" s="16">
        <v>50</v>
      </c>
      <c r="E13" s="16">
        <v>50</v>
      </c>
      <c r="F13" s="20" t="s">
        <v>19</v>
      </c>
      <c r="G13" s="13"/>
      <c r="H13" s="13"/>
      <c r="I13" s="13"/>
      <c r="J13" s="13"/>
    </row>
    <row r="14" spans="1:10" ht="15.75" customHeight="1" x14ac:dyDescent="0.2">
      <c r="A14" s="12" t="s">
        <v>18</v>
      </c>
      <c r="B14" s="13"/>
      <c r="C14" s="13">
        <v>300</v>
      </c>
      <c r="D14" s="13">
        <v>300</v>
      </c>
      <c r="E14" s="13">
        <v>300</v>
      </c>
      <c r="F14" s="20" t="s">
        <v>22</v>
      </c>
      <c r="G14" s="13"/>
      <c r="H14" s="13"/>
      <c r="I14" s="13"/>
      <c r="J14" s="13"/>
    </row>
    <row r="15" spans="1:10" ht="15.75" customHeight="1" x14ac:dyDescent="0.2">
      <c r="A15" s="19" t="s">
        <v>20</v>
      </c>
      <c r="B15" s="18">
        <f>SUM(B16:B19)</f>
        <v>10077.52</v>
      </c>
      <c r="C15" s="18">
        <f>SUM(C16:C19)</f>
        <v>5000</v>
      </c>
      <c r="D15" s="18">
        <f t="shared" ref="D15:E15" si="3">SUM(D16:D19)</f>
        <v>8000</v>
      </c>
      <c r="E15" s="18">
        <f t="shared" si="3"/>
        <v>10000</v>
      </c>
      <c r="F15" s="20" t="s">
        <v>25</v>
      </c>
      <c r="G15" s="13"/>
      <c r="H15" s="13">
        <v>5000</v>
      </c>
      <c r="I15" s="13">
        <v>5000</v>
      </c>
      <c r="J15" s="13">
        <v>5000</v>
      </c>
    </row>
    <row r="16" spans="1:10" ht="15.75" customHeight="1" x14ac:dyDescent="0.2">
      <c r="A16" s="12" t="s">
        <v>21</v>
      </c>
      <c r="B16" s="13">
        <v>10000</v>
      </c>
      <c r="C16" s="13">
        <v>1500</v>
      </c>
      <c r="D16" s="16">
        <v>2250</v>
      </c>
      <c r="E16" s="16">
        <v>3500</v>
      </c>
      <c r="F16" s="20" t="s">
        <v>28</v>
      </c>
      <c r="G16" s="13">
        <v>10000</v>
      </c>
      <c r="H16" s="13"/>
      <c r="I16" s="13"/>
      <c r="J16" s="13"/>
    </row>
    <row r="17" spans="1:10" ht="15.75" customHeight="1" x14ac:dyDescent="0.2">
      <c r="A17" s="12" t="s">
        <v>23</v>
      </c>
      <c r="B17" s="13"/>
      <c r="C17" s="13">
        <v>2000</v>
      </c>
      <c r="D17" s="16">
        <v>3500</v>
      </c>
      <c r="E17" s="16">
        <v>3750</v>
      </c>
      <c r="F17" s="20" t="s">
        <v>31</v>
      </c>
      <c r="G17" s="13">
        <v>22000</v>
      </c>
      <c r="H17" s="13">
        <v>22000</v>
      </c>
      <c r="I17" s="13">
        <v>22000</v>
      </c>
      <c r="J17" s="13"/>
    </row>
    <row r="18" spans="1:10" ht="15.75" customHeight="1" x14ac:dyDescent="0.2">
      <c r="A18" s="12" t="s">
        <v>24</v>
      </c>
      <c r="B18" s="13"/>
      <c r="C18" s="13">
        <v>1400</v>
      </c>
      <c r="D18" s="16">
        <v>2000</v>
      </c>
      <c r="E18" s="16">
        <v>2500</v>
      </c>
      <c r="F18" s="20" t="s">
        <v>34</v>
      </c>
      <c r="G18" s="13"/>
      <c r="H18" s="13"/>
      <c r="I18" s="13"/>
      <c r="J18" s="13"/>
    </row>
    <row r="19" spans="1:10" ht="15.75" customHeight="1" x14ac:dyDescent="0.2">
      <c r="A19" s="12" t="s">
        <v>26</v>
      </c>
      <c r="B19" s="13">
        <v>77.52</v>
      </c>
      <c r="C19" s="13">
        <v>100</v>
      </c>
      <c r="D19" s="16">
        <v>250</v>
      </c>
      <c r="E19" s="16">
        <v>250</v>
      </c>
      <c r="F19" s="20" t="s">
        <v>37</v>
      </c>
      <c r="G19" s="13"/>
      <c r="H19" s="13"/>
      <c r="I19" s="13"/>
      <c r="J19" s="13"/>
    </row>
    <row r="20" spans="1:10" ht="15.75" customHeight="1" x14ac:dyDescent="0.2">
      <c r="A20" s="19" t="s">
        <v>27</v>
      </c>
      <c r="B20" s="18">
        <f>SUM(B21:B22)</f>
        <v>0</v>
      </c>
      <c r="C20" s="18">
        <f>SUM(C21:C22)</f>
        <v>350</v>
      </c>
      <c r="D20" s="18">
        <f t="shared" ref="D20:E20" si="4">SUM(D21:D22)</f>
        <v>350</v>
      </c>
      <c r="E20" s="18">
        <f t="shared" si="4"/>
        <v>350</v>
      </c>
      <c r="F20" s="20" t="s">
        <v>38</v>
      </c>
      <c r="G20" s="13"/>
      <c r="H20" s="13"/>
      <c r="I20" s="13"/>
      <c r="J20" s="13"/>
    </row>
    <row r="21" spans="1:10" ht="15.75" customHeight="1" x14ac:dyDescent="0.2">
      <c r="A21" s="12" t="s">
        <v>29</v>
      </c>
      <c r="B21" s="13"/>
      <c r="C21" s="13">
        <v>350</v>
      </c>
      <c r="D21" s="16">
        <v>350</v>
      </c>
      <c r="E21" s="16">
        <v>350</v>
      </c>
      <c r="F21" s="20" t="s">
        <v>39</v>
      </c>
      <c r="G21" s="13">
        <v>10000</v>
      </c>
      <c r="H21" s="13">
        <v>10000</v>
      </c>
      <c r="I21" s="13">
        <v>10000</v>
      </c>
      <c r="J21" s="13">
        <v>15000</v>
      </c>
    </row>
    <row r="22" spans="1:10" ht="15.75" customHeight="1" x14ac:dyDescent="0.2">
      <c r="A22" s="12" t="s">
        <v>30</v>
      </c>
      <c r="B22" s="13"/>
      <c r="C22" s="13"/>
      <c r="D22" s="16"/>
      <c r="E22" s="16"/>
      <c r="F22" s="20"/>
      <c r="G22" s="13"/>
      <c r="H22" s="13"/>
      <c r="I22" s="13"/>
      <c r="J22" s="13"/>
    </row>
    <row r="23" spans="1:10" ht="15.75" customHeight="1" x14ac:dyDescent="0.2">
      <c r="A23" s="19" t="s">
        <v>32</v>
      </c>
      <c r="B23" s="18">
        <f>SUM(B24:B26)</f>
        <v>0</v>
      </c>
      <c r="C23" s="18">
        <f>SUM(C24:C26)</f>
        <v>40500</v>
      </c>
      <c r="D23" s="18">
        <f>SUM(D24:D26)</f>
        <v>60000</v>
      </c>
      <c r="E23" s="18">
        <f>SUM(E24:E26)</f>
        <v>75000</v>
      </c>
      <c r="F23" s="20"/>
      <c r="G23" s="13"/>
      <c r="H23" s="13"/>
      <c r="I23" s="13"/>
      <c r="J23" s="13"/>
    </row>
    <row r="24" spans="1:10" ht="15.75" customHeight="1" x14ac:dyDescent="0.2">
      <c r="A24" s="12" t="s">
        <v>33</v>
      </c>
      <c r="B24" s="13"/>
      <c r="C24" s="13">
        <v>28000</v>
      </c>
      <c r="D24" s="16">
        <v>44000</v>
      </c>
      <c r="E24" s="16">
        <v>54000</v>
      </c>
      <c r="F24" s="20"/>
      <c r="G24" s="13"/>
      <c r="H24" s="13"/>
      <c r="I24" s="13"/>
      <c r="J24" s="13"/>
    </row>
    <row r="25" spans="1:10" ht="15.75" customHeight="1" x14ac:dyDescent="0.2">
      <c r="A25" s="12" t="s">
        <v>35</v>
      </c>
      <c r="B25" s="13"/>
      <c r="C25" s="13">
        <v>10000</v>
      </c>
      <c r="D25" s="16">
        <v>13500</v>
      </c>
      <c r="E25" s="16">
        <v>18000</v>
      </c>
      <c r="F25" s="20"/>
      <c r="G25" s="13"/>
      <c r="H25" s="13"/>
      <c r="I25" s="13"/>
      <c r="J25" s="13"/>
    </row>
    <row r="26" spans="1:10" ht="15.75" customHeight="1" x14ac:dyDescent="0.2">
      <c r="A26" s="12" t="s">
        <v>36</v>
      </c>
      <c r="B26" s="13"/>
      <c r="C26" s="13">
        <v>2500</v>
      </c>
      <c r="D26" s="16">
        <v>2500</v>
      </c>
      <c r="E26" s="16">
        <v>3000</v>
      </c>
      <c r="F26" s="20"/>
      <c r="G26" s="13"/>
      <c r="H26" s="13"/>
      <c r="I26" s="13"/>
      <c r="J26" s="13"/>
    </row>
    <row r="27" spans="1:10" ht="15.75" customHeight="1" x14ac:dyDescent="0.2">
      <c r="A27" s="19" t="s">
        <v>40</v>
      </c>
      <c r="B27" s="18">
        <f>B28</f>
        <v>0</v>
      </c>
      <c r="C27" s="18">
        <f>C28</f>
        <v>300</v>
      </c>
      <c r="D27" s="18">
        <f t="shared" ref="D27:E27" si="5">D28</f>
        <v>0</v>
      </c>
      <c r="E27" s="18">
        <f t="shared" si="5"/>
        <v>0</v>
      </c>
      <c r="F27" s="19" t="s">
        <v>41</v>
      </c>
      <c r="G27" s="18">
        <f>G28</f>
        <v>270</v>
      </c>
      <c r="H27" s="18">
        <f>H28</f>
        <v>2500</v>
      </c>
      <c r="I27" s="18">
        <f t="shared" ref="I27:J27" si="6">I28</f>
        <v>3000</v>
      </c>
      <c r="J27" s="18">
        <f t="shared" si="6"/>
        <v>4000</v>
      </c>
    </row>
    <row r="28" spans="1:10" ht="15.75" customHeight="1" x14ac:dyDescent="0.2">
      <c r="A28" s="12" t="s">
        <v>42</v>
      </c>
      <c r="B28" s="13"/>
      <c r="C28" s="13">
        <v>300</v>
      </c>
      <c r="D28" s="16"/>
      <c r="E28" s="16"/>
      <c r="F28" s="20" t="s">
        <v>43</v>
      </c>
      <c r="G28" s="13">
        <v>270</v>
      </c>
      <c r="H28" s="13">
        <v>2500</v>
      </c>
      <c r="I28" s="13">
        <v>3000</v>
      </c>
      <c r="J28" s="13">
        <v>4000</v>
      </c>
    </row>
    <row r="29" spans="1:10" ht="15.75" customHeight="1" x14ac:dyDescent="0.2">
      <c r="A29" s="19" t="s">
        <v>44</v>
      </c>
      <c r="B29" s="18">
        <f>B30</f>
        <v>0</v>
      </c>
      <c r="C29" s="18">
        <f>C30</f>
        <v>200</v>
      </c>
      <c r="D29" s="18">
        <f t="shared" ref="D29:E29" si="7">D30</f>
        <v>150</v>
      </c>
      <c r="E29" s="18">
        <f t="shared" si="7"/>
        <v>150</v>
      </c>
      <c r="F29" s="19" t="s">
        <v>45</v>
      </c>
      <c r="G29" s="18">
        <f>G30</f>
        <v>0</v>
      </c>
      <c r="H29" s="18">
        <f>H30</f>
        <v>100</v>
      </c>
      <c r="I29" s="18">
        <f t="shared" ref="I29:J29" si="8">I30</f>
        <v>300</v>
      </c>
      <c r="J29" s="18">
        <f t="shared" si="8"/>
        <v>500</v>
      </c>
    </row>
    <row r="30" spans="1:10" ht="15.75" customHeight="1" x14ac:dyDescent="0.2">
      <c r="A30" s="12" t="s">
        <v>46</v>
      </c>
      <c r="B30" s="13"/>
      <c r="C30" s="13">
        <v>200</v>
      </c>
      <c r="D30" s="16">
        <v>150</v>
      </c>
      <c r="E30" s="16">
        <v>150</v>
      </c>
      <c r="F30" s="20" t="s">
        <v>47</v>
      </c>
      <c r="G30" s="13"/>
      <c r="H30" s="13">
        <v>100</v>
      </c>
      <c r="I30" s="13">
        <v>300</v>
      </c>
      <c r="J30" s="13">
        <v>500</v>
      </c>
    </row>
    <row r="31" spans="1:10" ht="24.75" customHeight="1" x14ac:dyDescent="0.2">
      <c r="A31" s="19" t="s">
        <v>48</v>
      </c>
      <c r="B31" s="18">
        <f>B32</f>
        <v>0</v>
      </c>
      <c r="C31" s="18">
        <f>C32</f>
        <v>200</v>
      </c>
      <c r="D31" s="18">
        <f t="shared" ref="D31:E31" si="9">D32</f>
        <v>550</v>
      </c>
      <c r="E31" s="18">
        <f t="shared" si="9"/>
        <v>600</v>
      </c>
      <c r="F31" s="19" t="s">
        <v>49</v>
      </c>
      <c r="G31" s="18">
        <f>G32</f>
        <v>0</v>
      </c>
      <c r="H31" s="18">
        <f>H32</f>
        <v>0</v>
      </c>
      <c r="I31" s="18">
        <f t="shared" ref="I31:J31" si="10">I32</f>
        <v>0</v>
      </c>
      <c r="J31" s="18">
        <f t="shared" si="10"/>
        <v>0</v>
      </c>
    </row>
    <row r="32" spans="1:10" ht="15" customHeight="1" x14ac:dyDescent="0.2">
      <c r="A32" s="12" t="s">
        <v>50</v>
      </c>
      <c r="B32" s="13"/>
      <c r="C32" s="13">
        <v>200</v>
      </c>
      <c r="D32" s="16">
        <v>550</v>
      </c>
      <c r="E32" s="16">
        <v>600</v>
      </c>
      <c r="F32" s="20" t="s">
        <v>51</v>
      </c>
      <c r="G32" s="13"/>
      <c r="H32" s="13"/>
      <c r="I32" s="13"/>
      <c r="J32" s="13"/>
    </row>
    <row r="33" spans="1:25" ht="21" customHeight="1" x14ac:dyDescent="0.2">
      <c r="A33" s="17" t="s">
        <v>52</v>
      </c>
      <c r="B33" s="18">
        <f>B34</f>
        <v>5000</v>
      </c>
      <c r="C33" s="18">
        <f>C34</f>
        <v>7500</v>
      </c>
      <c r="D33" s="18">
        <f t="shared" ref="D33:E33" si="11">D34</f>
        <v>5000</v>
      </c>
      <c r="E33" s="18">
        <f t="shared" si="11"/>
        <v>3250</v>
      </c>
      <c r="F33" s="17" t="s">
        <v>53</v>
      </c>
      <c r="G33" s="18">
        <f>G34</f>
        <v>0</v>
      </c>
      <c r="H33" s="18">
        <f>H34</f>
        <v>0</v>
      </c>
      <c r="I33" s="18">
        <f t="shared" ref="I33:J33" si="12">I34</f>
        <v>0</v>
      </c>
      <c r="J33" s="18">
        <f t="shared" si="12"/>
        <v>0</v>
      </c>
    </row>
    <row r="34" spans="1:25" ht="21.75" customHeight="1" x14ac:dyDescent="0.2">
      <c r="A34" s="12" t="s">
        <v>54</v>
      </c>
      <c r="B34" s="21">
        <v>5000</v>
      </c>
      <c r="C34" s="21">
        <v>7500</v>
      </c>
      <c r="D34" s="21">
        <v>5000</v>
      </c>
      <c r="E34" s="21">
        <v>3250</v>
      </c>
      <c r="F34" s="20" t="s">
        <v>55</v>
      </c>
      <c r="G34" s="22"/>
      <c r="H34" s="22"/>
      <c r="I34" s="22"/>
      <c r="J34" s="22"/>
    </row>
    <row r="35" spans="1:25" ht="18.75" customHeight="1" x14ac:dyDescent="0.2">
      <c r="A35" s="17" t="s">
        <v>56</v>
      </c>
      <c r="B35" s="18">
        <f>B36</f>
        <v>0</v>
      </c>
      <c r="C35" s="18">
        <f>C36</f>
        <v>0</v>
      </c>
      <c r="D35" s="18">
        <f t="shared" ref="D35:E35" si="13">D36</f>
        <v>0</v>
      </c>
      <c r="E35" s="18">
        <f t="shared" si="13"/>
        <v>0</v>
      </c>
      <c r="F35" s="17" t="s">
        <v>57</v>
      </c>
      <c r="G35" s="18">
        <f>G36</f>
        <v>0</v>
      </c>
      <c r="H35" s="18">
        <f>H36</f>
        <v>0</v>
      </c>
      <c r="I35" s="18">
        <f t="shared" ref="I35:J35" si="14">I36</f>
        <v>0</v>
      </c>
      <c r="J35" s="18">
        <f t="shared" si="14"/>
        <v>0</v>
      </c>
    </row>
    <row r="36" spans="1:25" ht="21.75" customHeight="1" x14ac:dyDescent="0.2">
      <c r="A36" s="12" t="s">
        <v>58</v>
      </c>
      <c r="B36" s="21"/>
      <c r="C36" s="21"/>
      <c r="D36" s="21"/>
      <c r="E36" s="21"/>
      <c r="F36" s="20" t="s">
        <v>59</v>
      </c>
      <c r="G36" s="22"/>
      <c r="H36" s="22"/>
      <c r="I36" s="22"/>
      <c r="J36" s="22"/>
    </row>
    <row r="37" spans="1:25" ht="15.75" customHeight="1" x14ac:dyDescent="0.2">
      <c r="A37" s="23"/>
      <c r="B37" s="23"/>
      <c r="C37" s="24"/>
      <c r="D37" s="24"/>
      <c r="E37" s="24"/>
      <c r="F37" s="25" t="s">
        <v>60</v>
      </c>
      <c r="G37" s="26">
        <f>G38</f>
        <v>0</v>
      </c>
      <c r="H37" s="26">
        <f>H38</f>
        <v>0</v>
      </c>
      <c r="I37" s="26">
        <f t="shared" ref="I37:J37" si="15">I38</f>
        <v>0</v>
      </c>
      <c r="J37" s="26">
        <f t="shared" si="15"/>
        <v>0</v>
      </c>
    </row>
    <row r="38" spans="1:25" ht="15.75" customHeight="1" x14ac:dyDescent="0.2">
      <c r="A38" s="23"/>
      <c r="B38" s="23"/>
      <c r="C38" s="23"/>
      <c r="D38" s="23"/>
      <c r="E38" s="23"/>
      <c r="F38" s="27" t="s">
        <v>61</v>
      </c>
      <c r="G38" s="13"/>
      <c r="H38" s="13"/>
      <c r="I38" s="13"/>
      <c r="J38" s="13"/>
    </row>
    <row r="39" spans="1:25" ht="15.75" customHeight="1" x14ac:dyDescent="0.2">
      <c r="A39" s="28" t="s">
        <v>62</v>
      </c>
      <c r="B39" s="29">
        <f>B6+B10+B15+B20+B23+B27+B29+B31+B33+B35</f>
        <v>23651.39</v>
      </c>
      <c r="C39" s="29">
        <f>C6+C10+C15+C20+C23+C27+C29+C31+C33+C35</f>
        <v>66050</v>
      </c>
      <c r="D39" s="29">
        <f>D6+D10+D15+D20+D23+D27+D29+D31+D33+D35</f>
        <v>92100</v>
      </c>
      <c r="E39" s="29">
        <f>E6+E10+E15+E20+E23+E27+E29+E31+E33+E35</f>
        <v>103400</v>
      </c>
      <c r="F39" s="30" t="s">
        <v>63</v>
      </c>
      <c r="G39" s="31">
        <f>G6+G8+G10+G27+G29+G31+G33+G35+G37</f>
        <v>43681.52</v>
      </c>
      <c r="H39" s="31">
        <f>H6+H8+H10+H27+H29+H31+H33+H35+H37</f>
        <v>71600</v>
      </c>
      <c r="I39" s="31">
        <f>I6+I8+I10+I27+I29+I31+I33+I35+I37</f>
        <v>107300</v>
      </c>
      <c r="J39" s="31">
        <f>J6+J8+J10+J27+J29+J31+J33+J35+J37</f>
        <v>107500</v>
      </c>
    </row>
    <row r="40" spans="1:25" ht="6.75" customHeight="1" x14ac:dyDescent="0.2">
      <c r="A40" s="32"/>
      <c r="B40" s="33"/>
      <c r="C40" s="34"/>
      <c r="D40" s="34"/>
      <c r="E40" s="34"/>
      <c r="F40" s="20"/>
      <c r="G40" s="35"/>
      <c r="H40" s="35"/>
      <c r="I40" s="35"/>
      <c r="J40" s="35"/>
    </row>
    <row r="41" spans="1:25" ht="15.75" customHeight="1" x14ac:dyDescent="0.2">
      <c r="A41" s="36" t="s">
        <v>64</v>
      </c>
      <c r="B41" s="37"/>
      <c r="C41" s="37"/>
      <c r="D41" s="37"/>
      <c r="E41" s="37"/>
      <c r="F41" s="37"/>
      <c r="G41" s="38"/>
      <c r="H41" s="38"/>
      <c r="I41" s="38"/>
      <c r="J41" s="38"/>
    </row>
    <row r="42" spans="1:25" s="42" customFormat="1" ht="18" customHeight="1" x14ac:dyDescent="0.2">
      <c r="A42" s="39" t="s">
        <v>65</v>
      </c>
      <c r="B42" s="40">
        <f>SUM(B43:B46)</f>
        <v>8040</v>
      </c>
      <c r="C42" s="40">
        <f t="shared" ref="C42" si="16">SUM(C43:C46)</f>
        <v>8500</v>
      </c>
      <c r="D42" s="40">
        <f t="shared" ref="D42:E42" si="17">SUM(D43:D46)</f>
        <v>8500</v>
      </c>
      <c r="E42" s="40">
        <f t="shared" si="17"/>
        <v>9000</v>
      </c>
      <c r="F42" s="39" t="s">
        <v>66</v>
      </c>
      <c r="G42" s="40">
        <f>SUM(G43:G46)</f>
        <v>8040</v>
      </c>
      <c r="H42" s="40">
        <f>SUM(H43:H46)</f>
        <v>8500</v>
      </c>
      <c r="I42" s="40">
        <f t="shared" ref="I42:J42" si="18">SUM(I43:I46)</f>
        <v>8500</v>
      </c>
      <c r="J42" s="40">
        <f t="shared" si="18"/>
        <v>9000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8" customHeight="1" x14ac:dyDescent="0.2">
      <c r="A43" s="12" t="s">
        <v>67</v>
      </c>
      <c r="B43" s="13"/>
      <c r="C43" s="16"/>
      <c r="D43" s="16"/>
      <c r="E43" s="16"/>
      <c r="F43" s="12" t="s">
        <v>68</v>
      </c>
      <c r="G43" s="13">
        <v>3500</v>
      </c>
      <c r="H43" s="13">
        <v>4000</v>
      </c>
      <c r="I43" s="13">
        <v>4000</v>
      </c>
      <c r="J43" s="13">
        <v>5000</v>
      </c>
    </row>
    <row r="44" spans="1:25" x14ac:dyDescent="0.2">
      <c r="A44" s="12" t="s">
        <v>69</v>
      </c>
      <c r="B44" s="13">
        <v>4540</v>
      </c>
      <c r="C44" s="16">
        <v>2500</v>
      </c>
      <c r="D44" s="16">
        <v>2500</v>
      </c>
      <c r="E44" s="16">
        <v>2500</v>
      </c>
      <c r="F44" s="12" t="s">
        <v>70</v>
      </c>
      <c r="G44" s="13">
        <v>2500</v>
      </c>
      <c r="H44" s="13">
        <v>2500</v>
      </c>
      <c r="I44" s="13">
        <v>2500</v>
      </c>
      <c r="J44" s="13">
        <v>2500</v>
      </c>
    </row>
    <row r="45" spans="1:25" x14ac:dyDescent="0.2">
      <c r="A45" s="12" t="s">
        <v>71</v>
      </c>
      <c r="B45" s="43"/>
      <c r="C45" s="44">
        <v>1500</v>
      </c>
      <c r="D45" s="44">
        <v>1500</v>
      </c>
      <c r="E45" s="44">
        <v>1500</v>
      </c>
      <c r="F45" s="12"/>
      <c r="G45" s="13"/>
      <c r="H45" s="13"/>
      <c r="I45" s="13"/>
      <c r="J45" s="13"/>
    </row>
    <row r="46" spans="1:25" x14ac:dyDescent="0.2">
      <c r="A46" s="12" t="s">
        <v>72</v>
      </c>
      <c r="B46" s="43">
        <v>3500</v>
      </c>
      <c r="C46" s="44">
        <v>4500</v>
      </c>
      <c r="D46" s="44">
        <v>4500</v>
      </c>
      <c r="E46" s="44">
        <v>5000</v>
      </c>
      <c r="F46" s="12" t="s">
        <v>73</v>
      </c>
      <c r="G46" s="13">
        <v>2040</v>
      </c>
      <c r="H46" s="13">
        <v>2000</v>
      </c>
      <c r="I46" s="13">
        <v>2000</v>
      </c>
      <c r="J46" s="13">
        <v>1500</v>
      </c>
    </row>
    <row r="47" spans="1:25" ht="19.5" customHeight="1" x14ac:dyDescent="0.2">
      <c r="A47" s="30" t="s">
        <v>74</v>
      </c>
      <c r="B47" s="31">
        <f>B39+B42</f>
        <v>31691.39</v>
      </c>
      <c r="C47" s="31">
        <f t="shared" ref="C47" si="19">C39+C42</f>
        <v>74550</v>
      </c>
      <c r="D47" s="31">
        <f t="shared" ref="D47:E47" si="20">D39+D42</f>
        <v>100600</v>
      </c>
      <c r="E47" s="31">
        <f t="shared" si="20"/>
        <v>112400</v>
      </c>
      <c r="F47" s="30" t="s">
        <v>75</v>
      </c>
      <c r="G47" s="31">
        <f>G39+G42</f>
        <v>51721.52</v>
      </c>
      <c r="H47" s="31">
        <f>H39+H42</f>
        <v>80100</v>
      </c>
      <c r="I47" s="31">
        <f t="shared" ref="I47:J47" si="21">I39+I42</f>
        <v>115800</v>
      </c>
      <c r="J47" s="31">
        <f t="shared" si="21"/>
        <v>116500</v>
      </c>
    </row>
    <row r="48" spans="1:25" ht="6.75" customHeight="1" thickBot="1" x14ac:dyDescent="0.25">
      <c r="A48" s="45"/>
      <c r="B48" s="46"/>
      <c r="C48" s="46"/>
      <c r="D48" s="46"/>
      <c r="E48" s="46"/>
      <c r="F48" s="47"/>
      <c r="G48" s="48"/>
      <c r="H48" s="48"/>
      <c r="I48" s="48"/>
      <c r="J48" s="48"/>
    </row>
    <row r="49" spans="6:10" ht="20.25" customHeight="1" thickBot="1" x14ac:dyDescent="0.25">
      <c r="F49" s="49" t="s">
        <v>76</v>
      </c>
      <c r="G49" s="50">
        <f>G47-B47</f>
        <v>20030.129999999997</v>
      </c>
      <c r="H49" s="50">
        <f>H47-C47</f>
        <v>5550</v>
      </c>
      <c r="I49" s="50">
        <f>I47-D47</f>
        <v>15200</v>
      </c>
      <c r="J49" s="50">
        <f>J47-E47</f>
        <v>4100</v>
      </c>
    </row>
  </sheetData>
  <mergeCells count="2">
    <mergeCell ref="B1:H1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CDB90-A15E-0C4A-92A0-97A367E9C16C}">
  <dimension ref="A1:U49"/>
  <sheetViews>
    <sheetView workbookViewId="0">
      <selection activeCell="A50" sqref="A50"/>
    </sheetView>
  </sheetViews>
  <sheetFormatPr baseColWidth="10" defaultColWidth="11.5" defaultRowHeight="12" x14ac:dyDescent="0.2"/>
  <cols>
    <col min="1" max="1" width="46.6640625" style="1" customWidth="1"/>
    <col min="2" max="2" width="13.33203125" style="1" customWidth="1"/>
    <col min="3" max="3" width="45.83203125" style="1" customWidth="1"/>
    <col min="4" max="4" width="13.33203125" style="1" customWidth="1"/>
    <col min="5" max="5" width="7.6640625" style="2" customWidth="1"/>
    <col min="6" max="21" width="11.5" style="2"/>
    <col min="22" max="16384" width="11.5" style="1"/>
  </cols>
  <sheetData>
    <row r="1" spans="1:5" ht="21" customHeight="1" x14ac:dyDescent="0.2">
      <c r="A1" s="1" t="s">
        <v>80</v>
      </c>
      <c r="B1" s="60" t="s">
        <v>81</v>
      </c>
      <c r="C1" s="61"/>
      <c r="D1" s="62"/>
    </row>
    <row r="2" spans="1:5" ht="7.5" customHeight="1" thickBot="1" x14ac:dyDescent="0.25"/>
    <row r="3" spans="1:5" ht="18.75" customHeight="1" thickBot="1" x14ac:dyDescent="0.25">
      <c r="A3" s="3" t="s">
        <v>0</v>
      </c>
      <c r="B3" s="52">
        <v>2020</v>
      </c>
    </row>
    <row r="4" spans="1:5" ht="9" customHeight="1" x14ac:dyDescent="0.2">
      <c r="A4" s="3"/>
      <c r="B4" s="3"/>
    </row>
    <row r="5" spans="1:5" ht="18" customHeight="1" x14ac:dyDescent="0.2">
      <c r="A5" s="63" t="s">
        <v>1</v>
      </c>
      <c r="B5" s="64"/>
      <c r="C5" s="63" t="s">
        <v>2</v>
      </c>
      <c r="D5" s="64"/>
    </row>
    <row r="6" spans="1:5" ht="23.25" customHeight="1" x14ac:dyDescent="0.2">
      <c r="A6" s="9" t="s">
        <v>3</v>
      </c>
      <c r="B6" s="10">
        <f>SUM(B7:B9)</f>
        <v>8266.869999999999</v>
      </c>
      <c r="C6" s="11" t="s">
        <v>4</v>
      </c>
      <c r="D6" s="10">
        <f>D7</f>
        <v>1411.52</v>
      </c>
    </row>
    <row r="7" spans="1:5" ht="15.75" customHeight="1" x14ac:dyDescent="0.2">
      <c r="A7" s="12" t="s">
        <v>5</v>
      </c>
      <c r="B7" s="13">
        <v>5720</v>
      </c>
      <c r="C7" s="15" t="s">
        <v>6</v>
      </c>
      <c r="D7" s="13">
        <v>1411.52</v>
      </c>
    </row>
    <row r="8" spans="1:5" ht="15.75" customHeight="1" x14ac:dyDescent="0.2">
      <c r="A8" s="12" t="s">
        <v>7</v>
      </c>
      <c r="B8" s="13">
        <v>2546.87</v>
      </c>
      <c r="C8" s="17" t="s">
        <v>8</v>
      </c>
      <c r="D8" s="18">
        <f>D9</f>
        <v>0</v>
      </c>
    </row>
    <row r="9" spans="1:5" ht="15.75" customHeight="1" x14ac:dyDescent="0.2">
      <c r="A9" s="12" t="s">
        <v>9</v>
      </c>
      <c r="B9" s="13"/>
      <c r="C9" s="15" t="s">
        <v>10</v>
      </c>
      <c r="D9" s="13"/>
    </row>
    <row r="10" spans="1:5" ht="15.75" customHeight="1" x14ac:dyDescent="0.2">
      <c r="A10" s="19" t="s">
        <v>11</v>
      </c>
      <c r="B10" s="18">
        <f>SUM(B11:B14)</f>
        <v>307.2</v>
      </c>
      <c r="C10" s="19" t="s">
        <v>12</v>
      </c>
      <c r="D10" s="18">
        <f>SUM(D11:D26)</f>
        <v>42000</v>
      </c>
    </row>
    <row r="11" spans="1:5" ht="15.75" customHeight="1" x14ac:dyDescent="0.2">
      <c r="A11" s="12" t="s">
        <v>13</v>
      </c>
      <c r="B11" s="13">
        <v>307.2</v>
      </c>
      <c r="C11" s="20" t="s">
        <v>82</v>
      </c>
      <c r="D11" s="13"/>
      <c r="E11" s="53"/>
    </row>
    <row r="12" spans="1:5" ht="15.75" customHeight="1" x14ac:dyDescent="0.2">
      <c r="A12" s="12" t="s">
        <v>15</v>
      </c>
      <c r="B12" s="13"/>
      <c r="C12" s="20" t="s">
        <v>17</v>
      </c>
      <c r="D12" s="13"/>
    </row>
    <row r="13" spans="1:5" ht="15.75" customHeight="1" x14ac:dyDescent="0.2">
      <c r="A13" s="12" t="s">
        <v>16</v>
      </c>
      <c r="B13" s="13"/>
      <c r="C13" s="20" t="s">
        <v>19</v>
      </c>
      <c r="D13" s="13"/>
    </row>
    <row r="14" spans="1:5" ht="15.75" customHeight="1" x14ac:dyDescent="0.2">
      <c r="A14" s="12" t="s">
        <v>18</v>
      </c>
      <c r="B14" s="13"/>
      <c r="C14" s="20" t="s">
        <v>22</v>
      </c>
      <c r="D14" s="13"/>
    </row>
    <row r="15" spans="1:5" s="2" customFormat="1" ht="15.75" customHeight="1" x14ac:dyDescent="0.2">
      <c r="A15" s="19" t="s">
        <v>20</v>
      </c>
      <c r="B15" s="18">
        <f>SUM(B16:B19)</f>
        <v>10077.52</v>
      </c>
      <c r="C15" s="20" t="s">
        <v>25</v>
      </c>
      <c r="D15" s="13"/>
    </row>
    <row r="16" spans="1:5" s="2" customFormat="1" ht="15.75" customHeight="1" x14ac:dyDescent="0.2">
      <c r="A16" s="12" t="s">
        <v>21</v>
      </c>
      <c r="B16" s="13">
        <v>10000</v>
      </c>
      <c r="C16" s="20" t="s">
        <v>28</v>
      </c>
      <c r="D16" s="13">
        <v>10000</v>
      </c>
    </row>
    <row r="17" spans="1:4" s="2" customFormat="1" ht="15.75" customHeight="1" x14ac:dyDescent="0.2">
      <c r="A17" s="12" t="s">
        <v>23</v>
      </c>
      <c r="B17" s="13"/>
      <c r="C17" s="20" t="s">
        <v>31</v>
      </c>
      <c r="D17" s="13">
        <v>22000</v>
      </c>
    </row>
    <row r="18" spans="1:4" s="2" customFormat="1" ht="15.75" customHeight="1" x14ac:dyDescent="0.2">
      <c r="A18" s="12" t="s">
        <v>24</v>
      </c>
      <c r="B18" s="13"/>
      <c r="C18" s="20" t="s">
        <v>34</v>
      </c>
      <c r="D18" s="13"/>
    </row>
    <row r="19" spans="1:4" s="2" customFormat="1" ht="15.75" customHeight="1" x14ac:dyDescent="0.2">
      <c r="A19" s="12" t="s">
        <v>26</v>
      </c>
      <c r="B19" s="13">
        <v>77.52</v>
      </c>
      <c r="C19" s="20" t="s">
        <v>37</v>
      </c>
      <c r="D19" s="13"/>
    </row>
    <row r="20" spans="1:4" s="2" customFormat="1" ht="15.75" customHeight="1" x14ac:dyDescent="0.2">
      <c r="A20" s="19" t="s">
        <v>27</v>
      </c>
      <c r="B20" s="18">
        <f>SUM(B21:B22)</f>
        <v>0</v>
      </c>
      <c r="C20" s="20" t="s">
        <v>38</v>
      </c>
      <c r="D20" s="13"/>
    </row>
    <row r="21" spans="1:4" s="2" customFormat="1" ht="15.75" customHeight="1" x14ac:dyDescent="0.2">
      <c r="A21" s="12" t="s">
        <v>29</v>
      </c>
      <c r="B21" s="13"/>
      <c r="C21" s="20" t="s">
        <v>39</v>
      </c>
      <c r="D21" s="13">
        <v>10000</v>
      </c>
    </row>
    <row r="22" spans="1:4" s="2" customFormat="1" ht="15.75" customHeight="1" x14ac:dyDescent="0.2">
      <c r="A22" s="12" t="s">
        <v>30</v>
      </c>
      <c r="B22" s="13"/>
      <c r="C22" s="20"/>
      <c r="D22" s="13"/>
    </row>
    <row r="23" spans="1:4" s="2" customFormat="1" ht="15.75" customHeight="1" x14ac:dyDescent="0.2">
      <c r="A23" s="19" t="s">
        <v>32</v>
      </c>
      <c r="B23" s="18">
        <f>SUM(B24:B26)</f>
        <v>0</v>
      </c>
      <c r="C23" s="20"/>
      <c r="D23" s="13"/>
    </row>
    <row r="24" spans="1:4" s="2" customFormat="1" ht="15.75" customHeight="1" x14ac:dyDescent="0.2">
      <c r="A24" s="12" t="s">
        <v>33</v>
      </c>
      <c r="B24" s="13"/>
      <c r="C24" s="20"/>
      <c r="D24" s="13"/>
    </row>
    <row r="25" spans="1:4" s="2" customFormat="1" ht="15.75" customHeight="1" x14ac:dyDescent="0.2">
      <c r="A25" s="12" t="s">
        <v>35</v>
      </c>
      <c r="B25" s="13"/>
      <c r="C25" s="20"/>
      <c r="D25" s="13"/>
    </row>
    <row r="26" spans="1:4" s="2" customFormat="1" ht="15.75" customHeight="1" x14ac:dyDescent="0.2">
      <c r="A26" s="12" t="s">
        <v>36</v>
      </c>
      <c r="B26" s="13"/>
      <c r="C26" s="20"/>
      <c r="D26" s="13"/>
    </row>
    <row r="27" spans="1:4" s="2" customFormat="1" ht="15.75" customHeight="1" x14ac:dyDescent="0.2">
      <c r="A27" s="19" t="s">
        <v>40</v>
      </c>
      <c r="B27" s="18">
        <f>B28</f>
        <v>0</v>
      </c>
      <c r="C27" s="19" t="s">
        <v>41</v>
      </c>
      <c r="D27" s="18">
        <f>D28</f>
        <v>270</v>
      </c>
    </row>
    <row r="28" spans="1:4" s="2" customFormat="1" ht="15.75" customHeight="1" x14ac:dyDescent="0.2">
      <c r="A28" s="12" t="s">
        <v>42</v>
      </c>
      <c r="B28" s="13"/>
      <c r="C28" s="20" t="s">
        <v>43</v>
      </c>
      <c r="D28" s="13">
        <v>270</v>
      </c>
    </row>
    <row r="29" spans="1:4" s="2" customFormat="1" ht="15.75" customHeight="1" x14ac:dyDescent="0.2">
      <c r="A29" s="19" t="s">
        <v>44</v>
      </c>
      <c r="B29" s="18">
        <f>B30</f>
        <v>0</v>
      </c>
      <c r="C29" s="19" t="s">
        <v>45</v>
      </c>
      <c r="D29" s="18">
        <f>D30</f>
        <v>0</v>
      </c>
    </row>
    <row r="30" spans="1:4" ht="15.75" customHeight="1" x14ac:dyDescent="0.2">
      <c r="A30" s="12" t="s">
        <v>46</v>
      </c>
      <c r="B30" s="13"/>
      <c r="C30" s="20" t="s">
        <v>47</v>
      </c>
      <c r="D30" s="13"/>
    </row>
    <row r="31" spans="1:4" ht="24.75" customHeight="1" x14ac:dyDescent="0.2">
      <c r="A31" s="19" t="s">
        <v>48</v>
      </c>
      <c r="B31" s="18">
        <f>B32</f>
        <v>0</v>
      </c>
      <c r="C31" s="19" t="s">
        <v>49</v>
      </c>
      <c r="D31" s="18">
        <f>D32</f>
        <v>0</v>
      </c>
    </row>
    <row r="32" spans="1:4" ht="15" customHeight="1" x14ac:dyDescent="0.2">
      <c r="A32" s="12" t="s">
        <v>50</v>
      </c>
      <c r="B32" s="13"/>
      <c r="C32" s="20" t="s">
        <v>51</v>
      </c>
      <c r="D32" s="13"/>
    </row>
    <row r="33" spans="1:21" ht="21" customHeight="1" x14ac:dyDescent="0.2">
      <c r="A33" s="17" t="s">
        <v>52</v>
      </c>
      <c r="B33" s="18">
        <f>B34</f>
        <v>5000</v>
      </c>
      <c r="C33" s="17" t="s">
        <v>53</v>
      </c>
      <c r="D33" s="18">
        <f>D34</f>
        <v>0</v>
      </c>
    </row>
    <row r="34" spans="1:21" ht="21.75" customHeight="1" x14ac:dyDescent="0.2">
      <c r="A34" s="12" t="s">
        <v>54</v>
      </c>
      <c r="B34" s="21">
        <v>5000</v>
      </c>
      <c r="C34" s="20" t="s">
        <v>55</v>
      </c>
      <c r="D34" s="22"/>
    </row>
    <row r="35" spans="1:21" ht="18.75" customHeight="1" x14ac:dyDescent="0.2">
      <c r="A35" s="17" t="s">
        <v>56</v>
      </c>
      <c r="B35" s="18">
        <f>B36</f>
        <v>0</v>
      </c>
      <c r="C35" s="17" t="s">
        <v>57</v>
      </c>
      <c r="D35" s="18">
        <f>D36</f>
        <v>0</v>
      </c>
    </row>
    <row r="36" spans="1:21" ht="21.75" customHeight="1" x14ac:dyDescent="0.2">
      <c r="A36" s="12" t="s">
        <v>58</v>
      </c>
      <c r="B36" s="21"/>
      <c r="C36" s="20" t="s">
        <v>59</v>
      </c>
      <c r="D36" s="22"/>
    </row>
    <row r="37" spans="1:21" ht="15.75" customHeight="1" x14ac:dyDescent="0.2">
      <c r="A37" s="23"/>
      <c r="B37" s="23"/>
      <c r="C37" s="25" t="s">
        <v>60</v>
      </c>
      <c r="D37" s="26">
        <f>D38</f>
        <v>0</v>
      </c>
    </row>
    <row r="38" spans="1:21" ht="15.75" customHeight="1" x14ac:dyDescent="0.2">
      <c r="A38" s="23"/>
      <c r="B38" s="23"/>
      <c r="C38" s="27" t="s">
        <v>61</v>
      </c>
      <c r="D38" s="13"/>
    </row>
    <row r="39" spans="1:21" ht="15.75" customHeight="1" x14ac:dyDescent="0.2">
      <c r="A39" s="28" t="s">
        <v>62</v>
      </c>
      <c r="B39" s="29">
        <f>B6+B10+B15+B20+B23+B27+B29+B31+B33+B35</f>
        <v>23651.59</v>
      </c>
      <c r="C39" s="30" t="s">
        <v>63</v>
      </c>
      <c r="D39" s="31">
        <f>D6+D8+D10+D27+D29+D31+D33+D35+D37</f>
        <v>43681.52</v>
      </c>
    </row>
    <row r="40" spans="1:21" ht="6.75" customHeight="1" x14ac:dyDescent="0.2">
      <c r="A40" s="32"/>
      <c r="B40" s="33"/>
      <c r="C40" s="20"/>
      <c r="D40" s="35"/>
    </row>
    <row r="41" spans="1:21" ht="15.75" customHeight="1" x14ac:dyDescent="0.2">
      <c r="A41" s="36" t="s">
        <v>64</v>
      </c>
      <c r="B41" s="37"/>
      <c r="C41" s="37"/>
      <c r="D41" s="38"/>
    </row>
    <row r="42" spans="1:21" s="42" customFormat="1" ht="18" customHeight="1" x14ac:dyDescent="0.2">
      <c r="A42" s="39" t="s">
        <v>65</v>
      </c>
      <c r="B42" s="40">
        <f>SUM(B43:B46)</f>
        <v>8040</v>
      </c>
      <c r="C42" s="39" t="s">
        <v>66</v>
      </c>
      <c r="D42" s="40">
        <f>SUM(D43:D46)</f>
        <v>8040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8" customHeight="1" x14ac:dyDescent="0.2">
      <c r="A43" s="12" t="s">
        <v>67</v>
      </c>
      <c r="B43" s="13"/>
      <c r="C43" s="12" t="s">
        <v>68</v>
      </c>
      <c r="D43" s="13">
        <v>3500</v>
      </c>
    </row>
    <row r="44" spans="1:21" x14ac:dyDescent="0.2">
      <c r="A44" s="12" t="s">
        <v>69</v>
      </c>
      <c r="B44" s="13">
        <v>4540</v>
      </c>
      <c r="C44" s="12" t="s">
        <v>70</v>
      </c>
      <c r="D44" s="13">
        <v>2500</v>
      </c>
    </row>
    <row r="45" spans="1:21" x14ac:dyDescent="0.2">
      <c r="A45" s="12" t="s">
        <v>71</v>
      </c>
      <c r="B45" s="43"/>
      <c r="C45" s="12"/>
      <c r="D45" s="13"/>
    </row>
    <row r="46" spans="1:21" s="2" customFormat="1" x14ac:dyDescent="0.2">
      <c r="A46" s="12" t="s">
        <v>72</v>
      </c>
      <c r="B46" s="43">
        <v>3500</v>
      </c>
      <c r="C46" s="12" t="s">
        <v>73</v>
      </c>
      <c r="D46" s="13">
        <v>2040</v>
      </c>
    </row>
    <row r="47" spans="1:21" s="2" customFormat="1" ht="19.5" customHeight="1" x14ac:dyDescent="0.2">
      <c r="A47" s="30" t="s">
        <v>74</v>
      </c>
      <c r="B47" s="31">
        <f>B39+B42</f>
        <v>31691.59</v>
      </c>
      <c r="C47" s="30" t="s">
        <v>75</v>
      </c>
      <c r="D47" s="31">
        <f>D39+D42</f>
        <v>51721.52</v>
      </c>
    </row>
    <row r="48" spans="1:21" s="2" customFormat="1" ht="6.75" customHeight="1" x14ac:dyDescent="0.2">
      <c r="A48" s="45"/>
      <c r="B48" s="46"/>
      <c r="C48" s="47"/>
      <c r="D48" s="48"/>
    </row>
    <row r="49" spans="1:5" s="2" customFormat="1" ht="20.25" customHeight="1" x14ac:dyDescent="0.2">
      <c r="A49" s="1"/>
      <c r="B49" s="1"/>
      <c r="C49" s="1"/>
      <c r="D49" s="1"/>
      <c r="E49" s="1"/>
    </row>
  </sheetData>
  <mergeCells count="3">
    <mergeCell ref="B1:D1"/>
    <mergeCell ref="A5:B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2020-2023</vt:lpstr>
      <vt:lpstr>COMPTE RESULTAT 2020</vt:lpstr>
    </vt:vector>
  </TitlesOfParts>
  <Manager>ChezYvonne</Manager>
  <Company>ChezYvonne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AMI Fabrique de Territoire - Budget #ChezYvonne</dc:title>
  <dc:subject>Budget #ChezYvonne</dc:subject>
  <dc:creator>Véronique Duch</dc:creator>
  <cp:keywords/>
  <dc:description/>
  <cp:lastModifiedBy>Christophe Orceau</cp:lastModifiedBy>
  <dcterms:created xsi:type="dcterms:W3CDTF">2020-12-28T09:46:01Z</dcterms:created>
  <dcterms:modified xsi:type="dcterms:W3CDTF">2020-12-29T15:41:25Z</dcterms:modified>
  <cp:category/>
</cp:coreProperties>
</file>